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ая папка\ПРОГРАММИСТЫ\"/>
    </mc:Choice>
  </mc:AlternateContent>
  <bookViews>
    <workbookView xWindow="0" yWindow="0" windowWidth="28800" windowHeight="12435"/>
  </bookViews>
  <sheets>
    <sheet name="факт 2016 г. годовая " sheetId="6" r:id="rId1"/>
  </sheets>
  <calcPr calcId="152511" refMode="R1C1"/>
</workbook>
</file>

<file path=xl/calcChain.xml><?xml version="1.0" encoding="utf-8"?>
<calcChain xmlns="http://schemas.openxmlformats.org/spreadsheetml/2006/main">
  <c r="X20" i="6" l="1"/>
  <c r="N42" i="6" l="1"/>
  <c r="M42" i="6"/>
  <c r="M20" i="6"/>
  <c r="J39" i="6"/>
  <c r="J40" i="6"/>
  <c r="J41" i="6"/>
  <c r="J32" i="6"/>
  <c r="J33" i="6"/>
  <c r="J34" i="6"/>
  <c r="J35" i="6"/>
  <c r="J37" i="6"/>
  <c r="J38" i="6"/>
  <c r="J31" i="6"/>
  <c r="J21" i="6"/>
  <c r="P30" i="6" l="1"/>
  <c r="O30" i="6"/>
  <c r="M30" i="6"/>
  <c r="K31" i="6"/>
  <c r="K32" i="6"/>
  <c r="K33" i="6"/>
  <c r="K34" i="6"/>
  <c r="K35" i="6"/>
  <c r="K37" i="6"/>
  <c r="K38" i="6"/>
  <c r="K39" i="6"/>
  <c r="K40" i="6"/>
  <c r="K41" i="6"/>
  <c r="P36" i="6"/>
  <c r="O36" i="6"/>
  <c r="N36" i="6"/>
  <c r="J36" i="6" s="1"/>
  <c r="J30" i="6" s="1"/>
  <c r="M36" i="6"/>
  <c r="I36" i="6"/>
  <c r="K36" i="6" s="1"/>
  <c r="F36" i="6"/>
  <c r="E36" i="6"/>
  <c r="F23" i="6"/>
  <c r="E23" i="6"/>
  <c r="N20" i="6"/>
  <c r="I20" i="6"/>
  <c r="P23" i="6"/>
  <c r="O23" i="6"/>
  <c r="N23" i="6"/>
  <c r="M23" i="6"/>
  <c r="K23" i="6"/>
  <c r="J23" i="6"/>
  <c r="I23" i="6"/>
  <c r="J29" i="6"/>
  <c r="J28" i="6"/>
  <c r="J27" i="6"/>
  <c r="J26" i="6"/>
  <c r="J25" i="6"/>
  <c r="J24" i="6"/>
  <c r="J22" i="6"/>
  <c r="W20" i="6"/>
  <c r="V20" i="6"/>
  <c r="U20" i="6"/>
  <c r="T20" i="6"/>
  <c r="S20" i="6"/>
  <c r="P20" i="6"/>
  <c r="O20" i="6"/>
  <c r="N30" i="6" l="1"/>
  <c r="I30" i="6"/>
  <c r="J20" i="6"/>
  <c r="K20" i="6" s="1"/>
  <c r="X30" i="6"/>
  <c r="W30" i="6"/>
  <c r="V30" i="6"/>
  <c r="U30" i="6"/>
  <c r="T30" i="6"/>
  <c r="S30" i="6"/>
  <c r="K29" i="6"/>
  <c r="K28" i="6"/>
  <c r="K27" i="6"/>
  <c r="K26" i="6"/>
  <c r="K25" i="6"/>
  <c r="K24" i="6"/>
  <c r="K22" i="6"/>
  <c r="K21" i="6"/>
  <c r="O42" i="6"/>
  <c r="J42" i="6" l="1"/>
  <c r="I42" i="6"/>
  <c r="K30" i="6"/>
  <c r="K42" i="6" s="1"/>
  <c r="P42" i="6"/>
</calcChain>
</file>

<file path=xl/sharedStrings.xml><?xml version="1.0" encoding="utf-8"?>
<sst xmlns="http://schemas.openxmlformats.org/spreadsheetml/2006/main" count="115" uniqueCount="87">
  <si>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</si>
  <si>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</si>
  <si>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</si>
  <si>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</si>
  <si>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</si>
  <si>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</si>
  <si>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</si>
  <si>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</si>
  <si>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</si>
  <si>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</si>
  <si>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</si>
  <si>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</si>
  <si>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</si>
  <si>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</si>
  <si>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</si>
  <si>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</si>
  <si>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</si>
  <si>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</si>
  <si>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</si>
  <si>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</si>
  <si>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</si>
  <si>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</si>
  <si>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</si>
  <si>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</si>
  <si>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</si>
  <si>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</si>
  <si>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</si>
  <si>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</si>
  <si>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</si>
  <si>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* - данная информация размещается на Интернет-ресурсе уполномоченного органа, осуществляющего руководство в сферах естественных монополий и на регулируемых рынках;</t>
  </si>
  <si>
    <t>** - отчет о прибылях и убытках представляется согласно приложению 3 приказа Министра финансов Республики Казахстан от 20 августа 2010 года № 422 «Об утверждении перечня и форм годовой финансовой отчетности для публикации организациями публичного интереса (кроме финансовых организаций)»;</t>
  </si>
  <si>
    <t>*** - с приложением подтверждающих документов по реализации инвестиционной программы (копии соответствующих договоров, контрактов, акты о приемке выполненных работ, справка о стоимости выполненных работ и затрат, счет-фактуры, акты-приемки в эксплуатацию государственных приемочных комиссий, внутренние накладные, внутренние приказы субъектов регулируемого рынка о вводе в эксплуатацию и принятии на баланс).</t>
  </si>
  <si>
    <t>Утверждена</t>
  </si>
  <si>
    <t>приказом Министра национальной экономики</t>
  </si>
  <si>
    <t>Республики Казахстан</t>
  </si>
  <si>
    <t>от 30 декабря 2014 года № 193</t>
  </si>
  <si>
    <t>Форма</t>
  </si>
  <si>
    <t>Информация субъекта естественной монополии об исполнении</t>
  </si>
  <si>
    <t xml:space="preserve">наименование субъекта естественной монополии, вид деятельности, кем утвержден(а) программа (проект) (дата, номер приказа) </t>
  </si>
  <si>
    <t>1.</t>
  </si>
  <si>
    <t>Подача воды по распределительным сетям</t>
  </si>
  <si>
    <t>п/м</t>
  </si>
  <si>
    <t>2.</t>
  </si>
  <si>
    <t>Приобретение колец, оголовочных и донных плит, люков и крышек канализационных</t>
  </si>
  <si>
    <t>шт.</t>
  </si>
  <si>
    <t>3.</t>
  </si>
  <si>
    <t>4.</t>
  </si>
  <si>
    <t>5.</t>
  </si>
  <si>
    <t>Замена аварийных внутриквартальных сетей канализации</t>
  </si>
  <si>
    <t>Отвод сточных вод</t>
  </si>
  <si>
    <t>Генеральный директор:                                                                                                                 Альбеков З.И.</t>
  </si>
  <si>
    <t>Итого по услуге подача воды по распределительным сетям</t>
  </si>
  <si>
    <t>Итого по услуге отвод сточных вод</t>
  </si>
  <si>
    <t>Всего по регулируемым услугам:</t>
  </si>
  <si>
    <t>ГКП на ПХВ "Кокшетау Су Арнасы" при акимате г. Кокшетау</t>
  </si>
  <si>
    <t>инвестиционной программы (проекта)* на 2016 год</t>
  </si>
  <si>
    <t>Водоснабжение и водоотведение. Приказ ДКРМ и ЗК от 03.11.2016 г. № 163-ОД</t>
  </si>
  <si>
    <t>Замена аварийных внутриквартальных и уличных сетей водопровода</t>
  </si>
  <si>
    <t>Ремонт металлоконструкий фильтра станции очистки воды</t>
  </si>
  <si>
    <t>работа</t>
  </si>
  <si>
    <t>Приобретение основных средств</t>
  </si>
  <si>
    <t>3.1</t>
  </si>
  <si>
    <t>Приобретение установки для бестраншейной замены труб из колодцев (ГНБ)</t>
  </si>
  <si>
    <t>3.2</t>
  </si>
  <si>
    <t>Приобретение насосов глубинных ЭЦВ-8-25-125, ЭЦВ-6-4-100</t>
  </si>
  <si>
    <t>3.3</t>
  </si>
  <si>
    <t>Приобретение сварочных аппаратов для спайки труб</t>
  </si>
  <si>
    <t>3.4</t>
  </si>
  <si>
    <t>Приобретение камер видеонаблюдения</t>
  </si>
  <si>
    <t>3.5</t>
  </si>
  <si>
    <t>Приобретение задвижек с фланцами</t>
  </si>
  <si>
    <t>3.6</t>
  </si>
  <si>
    <t>Приобретение колец, крышек, плит донных и оголовочных, люков</t>
  </si>
  <si>
    <t>Выполнение работ хоз. способом</t>
  </si>
  <si>
    <t>Услуги по устройству системы видеонаблюдения КНС-2 и КНС-7</t>
  </si>
  <si>
    <t>усл.</t>
  </si>
  <si>
    <t>Ремонт с заменой насосных агрегатов</t>
  </si>
  <si>
    <t>Разработка проектно-сметной документации на реконструкцию КНС-1 по ул. Гагарина, район "Орталык-Базар"</t>
  </si>
  <si>
    <t>Приобретение насосного оборудования с комплектующими для реконструкции КНС-1</t>
  </si>
  <si>
    <t>6.1</t>
  </si>
  <si>
    <t>Приобретение вентиляторов для канализационных насосных станций</t>
  </si>
  <si>
    <t>6.2</t>
  </si>
  <si>
    <t>Приобретение обратных регулирующих клапанов для канализационных насосных станций</t>
  </si>
  <si>
    <t>6.3</t>
  </si>
  <si>
    <t>Приобретение фотоколориметра для лаборатории станции биологической очистки</t>
  </si>
  <si>
    <t>6.4</t>
  </si>
  <si>
    <t>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</si>
</sst>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0" fontId="5" fillId="0" borderId="0" xfId="0" applyFont="1" applyAlignment="1">
      <alignment horizontal="center"/>
    </xf>
    <xf numFmtId="0" fontId="3" fillId="0" borderId="14" xfId="0" applyFont="1" applyBorder="1" applyAlignment="1">
      <alignment vertical="top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2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0" xfId="0" applyFont="1"/>
    <xf numFmtId="0" fontId="11" fillId="0" borderId="14" xfId="0" applyFont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1" fontId="11" fillId="0" borderId="14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4" fillId="0" borderId="13" xfId="1" applyBorder="1" applyAlignment="1" applyProtection="1">
      <alignment vertical="top" wrapText="1"/>
    </xf>
    <xf numFmtId="0" fontId="4" fillId="0" borderId="0" xfId="1" applyAlignment="1" applyProtection="1">
      <alignment vertical="top" wrapText="1"/>
    </xf>
    <xf numFmtId="0" fontId="4" fillId="0" borderId="7" xfId="1" applyBorder="1" applyAlignment="1" applyProtection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1579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topLeftCell="A29" workbookViewId="0">
      <selection activeCell="H20" sqref="H20:H42"/>
    </sheetView>
  </sheetViews>
  <sheetFormatPr defaultRowHeight="15" x14ac:dyDescent="0.25"/>
  <cols>
    <col min="1" max="1" width="3.140625" customWidth="1"/>
    <col min="2" max="2" width="11.85546875" bestFit="1" customWidth="1"/>
    <col min="3" max="3" width="24.85546875" bestFit="1" customWidth="1"/>
    <col min="4" max="4" width="8.140625" bestFit="1" customWidth="1"/>
    <col min="5" max="6" width="6.5703125" bestFit="1" customWidth="1"/>
    <col min="15" max="15" width="7.85546875" customWidth="1"/>
    <col min="16" max="16" width="8.7109375" customWidth="1"/>
    <col min="18" max="18" width="7.42578125" bestFit="1" customWidth="1"/>
    <col min="22" max="22" width="4.85546875" bestFit="1" customWidth="1"/>
  </cols>
  <sheetData>
    <row r="1" spans="1:26" ht="15.75" x14ac:dyDescent="0.25">
      <c r="T1" s="4" t="s">
        <v>32</v>
      </c>
    </row>
    <row r="2" spans="1:26" x14ac:dyDescent="0.25">
      <c r="T2" s="5" t="s">
        <v>33</v>
      </c>
    </row>
    <row r="3" spans="1:26" ht="15.75" x14ac:dyDescent="0.25">
      <c r="T3" s="4" t="s">
        <v>34</v>
      </c>
    </row>
    <row r="4" spans="1:26" ht="15.75" x14ac:dyDescent="0.25">
      <c r="T4" s="4" t="s">
        <v>35</v>
      </c>
    </row>
    <row r="5" spans="1:26" ht="15.75" x14ac:dyDescent="0.25">
      <c r="T5" s="4"/>
    </row>
    <row r="6" spans="1:26" ht="15.75" x14ac:dyDescent="0.25">
      <c r="T6" s="4" t="s">
        <v>36</v>
      </c>
    </row>
    <row r="7" spans="1:26" ht="15.75" x14ac:dyDescent="0.25">
      <c r="T7" s="4"/>
    </row>
    <row r="8" spans="1:26" ht="15.75" x14ac:dyDescent="0.25">
      <c r="T8" s="4"/>
    </row>
    <row r="9" spans="1:26" ht="15.75" x14ac:dyDescent="0.25">
      <c r="H9" s="6" t="s">
        <v>37</v>
      </c>
    </row>
    <row r="10" spans="1:26" ht="15.75" x14ac:dyDescent="0.25">
      <c r="H10" s="6" t="s">
        <v>55</v>
      </c>
    </row>
    <row r="11" spans="1:26" ht="15.75" x14ac:dyDescent="0.25">
      <c r="T11" s="6"/>
    </row>
    <row r="12" spans="1:26" ht="15.75" x14ac:dyDescent="0.25">
      <c r="A12" s="1" t="s">
        <v>38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" t="s">
        <v>54</v>
      </c>
      <c r="P12" s="9"/>
      <c r="Q12" s="9"/>
      <c r="R12" s="9"/>
      <c r="S12" s="9"/>
      <c r="T12" s="9"/>
      <c r="U12" s="9"/>
    </row>
    <row r="13" spans="1:26" x14ac:dyDescent="0.25">
      <c r="A13" s="9" t="s">
        <v>56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6" ht="15.75" thickBot="1" x14ac:dyDescent="0.3"/>
    <row r="15" spans="1:26" ht="51.75" customHeight="1" thickBot="1" x14ac:dyDescent="0.3">
      <c r="A15" s="29" t="s">
        <v>0</v>
      </c>
      <c r="B15" s="32" t="s">
        <v>1</v>
      </c>
      <c r="C15" s="33"/>
      <c r="D15" s="33"/>
      <c r="E15" s="33"/>
      <c r="F15" s="33"/>
      <c r="G15" s="34"/>
      <c r="H15" s="29" t="s">
        <v>2</v>
      </c>
      <c r="I15" s="32" t="s">
        <v>3</v>
      </c>
      <c r="J15" s="33"/>
      <c r="K15" s="33"/>
      <c r="L15" s="34"/>
      <c r="M15" s="32" t="s">
        <v>4</v>
      </c>
      <c r="N15" s="33"/>
      <c r="O15" s="33"/>
      <c r="P15" s="34"/>
      <c r="Q15" s="32" t="s">
        <v>5</v>
      </c>
      <c r="R15" s="33"/>
      <c r="S15" s="33"/>
      <c r="T15" s="33"/>
      <c r="U15" s="33"/>
      <c r="V15" s="33"/>
      <c r="W15" s="33"/>
      <c r="X15" s="34"/>
      <c r="Y15" s="29" t="s">
        <v>6</v>
      </c>
      <c r="Z15" s="2"/>
    </row>
    <row r="16" spans="1:26" ht="77.25" customHeight="1" thickBot="1" x14ac:dyDescent="0.3">
      <c r="A16" s="30"/>
      <c r="B16" s="29" t="s">
        <v>7</v>
      </c>
      <c r="C16" s="29" t="s">
        <v>8</v>
      </c>
      <c r="D16" s="29" t="s">
        <v>9</v>
      </c>
      <c r="E16" s="35" t="s">
        <v>10</v>
      </c>
      <c r="F16" s="36"/>
      <c r="G16" s="29" t="s">
        <v>11</v>
      </c>
      <c r="H16" s="30"/>
      <c r="I16" s="29" t="s">
        <v>12</v>
      </c>
      <c r="J16" s="29" t="s">
        <v>13</v>
      </c>
      <c r="K16" s="29" t="s">
        <v>14</v>
      </c>
      <c r="L16" s="29" t="s">
        <v>15</v>
      </c>
      <c r="M16" s="32" t="s">
        <v>16</v>
      </c>
      <c r="N16" s="34"/>
      <c r="O16" s="29" t="s">
        <v>17</v>
      </c>
      <c r="P16" s="29" t="s">
        <v>18</v>
      </c>
      <c r="Q16" s="35" t="s">
        <v>19</v>
      </c>
      <c r="R16" s="36"/>
      <c r="S16" s="35" t="s">
        <v>20</v>
      </c>
      <c r="T16" s="36"/>
      <c r="U16" s="35" t="s">
        <v>21</v>
      </c>
      <c r="V16" s="36"/>
      <c r="W16" s="35" t="s">
        <v>22</v>
      </c>
      <c r="X16" s="36"/>
      <c r="Y16" s="30"/>
      <c r="Z16" s="2"/>
    </row>
    <row r="17" spans="1:26" ht="31.5" customHeight="1" thickBot="1" x14ac:dyDescent="0.3">
      <c r="A17" s="30"/>
      <c r="B17" s="30"/>
      <c r="C17" s="30"/>
      <c r="D17" s="30"/>
      <c r="E17" s="37"/>
      <c r="F17" s="38"/>
      <c r="G17" s="30"/>
      <c r="H17" s="30"/>
      <c r="I17" s="30"/>
      <c r="J17" s="30"/>
      <c r="K17" s="30"/>
      <c r="L17" s="30"/>
      <c r="M17" s="29" t="s">
        <v>23</v>
      </c>
      <c r="N17" s="29" t="s">
        <v>24</v>
      </c>
      <c r="O17" s="30"/>
      <c r="P17" s="30"/>
      <c r="Q17" s="37"/>
      <c r="R17" s="38"/>
      <c r="S17" s="37"/>
      <c r="T17" s="38"/>
      <c r="U17" s="37"/>
      <c r="V17" s="38"/>
      <c r="W17" s="37"/>
      <c r="X17" s="38"/>
      <c r="Y17" s="30"/>
      <c r="Z17" s="3"/>
    </row>
    <row r="18" spans="1:26" ht="34.5" thickBot="1" x14ac:dyDescent="0.3">
      <c r="A18" s="31"/>
      <c r="B18" s="31"/>
      <c r="C18" s="31"/>
      <c r="D18" s="31"/>
      <c r="E18" s="13" t="s">
        <v>25</v>
      </c>
      <c r="F18" s="13" t="s">
        <v>26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" t="s">
        <v>27</v>
      </c>
      <c r="R18" s="13" t="s">
        <v>28</v>
      </c>
      <c r="S18" s="13" t="s">
        <v>27</v>
      </c>
      <c r="T18" s="13" t="s">
        <v>28</v>
      </c>
      <c r="U18" s="13" t="s">
        <v>25</v>
      </c>
      <c r="V18" s="13" t="s">
        <v>26</v>
      </c>
      <c r="W18" s="13" t="s">
        <v>27</v>
      </c>
      <c r="X18" s="13" t="s">
        <v>28</v>
      </c>
      <c r="Y18" s="31"/>
      <c r="Z18" s="2"/>
    </row>
    <row r="19" spans="1:26" ht="15.75" x14ac:dyDescent="0.25">
      <c r="A19" s="11">
        <v>1</v>
      </c>
      <c r="B19" s="12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12">
        <v>13</v>
      </c>
      <c r="N19" s="12">
        <v>14</v>
      </c>
      <c r="O19" s="12">
        <v>15</v>
      </c>
      <c r="P19" s="12">
        <v>16</v>
      </c>
      <c r="Q19" s="12">
        <v>17</v>
      </c>
      <c r="R19" s="12">
        <v>18</v>
      </c>
      <c r="S19" s="12">
        <v>19</v>
      </c>
      <c r="T19" s="12">
        <v>20</v>
      </c>
      <c r="U19" s="12">
        <v>21</v>
      </c>
      <c r="V19" s="12">
        <v>22</v>
      </c>
      <c r="W19" s="12">
        <v>23</v>
      </c>
      <c r="X19" s="12">
        <v>24</v>
      </c>
      <c r="Y19" s="12">
        <v>25</v>
      </c>
      <c r="Z19" s="2"/>
    </row>
    <row r="20" spans="1:26" s="23" customFormat="1" ht="15.75" customHeight="1" x14ac:dyDescent="0.25">
      <c r="A20" s="24"/>
      <c r="B20" s="39" t="s">
        <v>51</v>
      </c>
      <c r="C20" s="39"/>
      <c r="D20" s="39"/>
      <c r="E20" s="39"/>
      <c r="F20" s="39"/>
      <c r="G20" s="39"/>
      <c r="H20" s="40">
        <v>-553821.89</v>
      </c>
      <c r="I20" s="25">
        <f>I21+I22+I23</f>
        <v>68550.67</v>
      </c>
      <c r="J20" s="25">
        <f>J21+J22+J23</f>
        <v>68714.899999999994</v>
      </c>
      <c r="K20" s="20">
        <f>J20-I20</f>
        <v>164.22999999999593</v>
      </c>
      <c r="L20" s="25"/>
      <c r="M20" s="25">
        <f>M21+M22+M23</f>
        <v>31714.66</v>
      </c>
      <c r="N20" s="25">
        <f>N21+N22+N23</f>
        <v>37000.239999999998</v>
      </c>
      <c r="O20" s="25">
        <f>O21+O22+O24+O25+O26+O27+O28+O29</f>
        <v>0</v>
      </c>
      <c r="P20" s="25">
        <f>P21+P22+P24+P25+P26+P27+P28+P29</f>
        <v>0</v>
      </c>
      <c r="Q20" s="25"/>
      <c r="R20" s="25"/>
      <c r="S20" s="25">
        <f t="shared" ref="S20:X20" si="0">S21+S22+S24+S25+S26+S27+S28+S29</f>
        <v>42.8</v>
      </c>
      <c r="T20" s="25">
        <f t="shared" si="0"/>
        <v>41.2</v>
      </c>
      <c r="U20" s="25">
        <f t="shared" si="0"/>
        <v>20.7</v>
      </c>
      <c r="V20" s="25">
        <f t="shared" si="0"/>
        <v>20.7</v>
      </c>
      <c r="W20" s="27">
        <f t="shared" si="0"/>
        <v>0</v>
      </c>
      <c r="X20" s="27">
        <f t="shared" si="0"/>
        <v>0</v>
      </c>
      <c r="Y20" s="24"/>
      <c r="Z20" s="22"/>
    </row>
    <row r="21" spans="1:26" ht="33.75" x14ac:dyDescent="0.25">
      <c r="A21" s="14" t="s">
        <v>39</v>
      </c>
      <c r="B21" s="42" t="s">
        <v>40</v>
      </c>
      <c r="C21" s="7" t="s">
        <v>57</v>
      </c>
      <c r="D21" s="14" t="s">
        <v>41</v>
      </c>
      <c r="E21" s="28">
        <v>9844</v>
      </c>
      <c r="F21" s="28">
        <v>11405.5</v>
      </c>
      <c r="G21" s="7"/>
      <c r="H21" s="41"/>
      <c r="I21" s="8">
        <v>49260.09</v>
      </c>
      <c r="J21" s="8">
        <f>M21+N21</f>
        <v>49984.28</v>
      </c>
      <c r="K21" s="8">
        <f>J21-I21</f>
        <v>724.19000000000233</v>
      </c>
      <c r="L21" s="14"/>
      <c r="M21" s="8">
        <v>12984.04</v>
      </c>
      <c r="N21" s="8">
        <v>37000.239999999998</v>
      </c>
      <c r="O21" s="8">
        <v>0</v>
      </c>
      <c r="P21" s="8">
        <v>0</v>
      </c>
      <c r="Q21" s="7"/>
      <c r="R21" s="7"/>
      <c r="S21" s="14">
        <v>42.8</v>
      </c>
      <c r="T21" s="14">
        <v>41.2</v>
      </c>
      <c r="U21" s="8">
        <v>20.7</v>
      </c>
      <c r="V21" s="8">
        <v>20.7</v>
      </c>
      <c r="W21" s="14">
        <v>0</v>
      </c>
      <c r="X21" s="14">
        <v>0</v>
      </c>
      <c r="Y21" s="7"/>
      <c r="Z21" s="2"/>
    </row>
    <row r="22" spans="1:26" ht="45" x14ac:dyDescent="0.25">
      <c r="A22" s="14" t="s">
        <v>42</v>
      </c>
      <c r="B22" s="42"/>
      <c r="C22" s="7" t="s">
        <v>58</v>
      </c>
      <c r="D22" s="14" t="s">
        <v>59</v>
      </c>
      <c r="E22" s="14">
        <v>1</v>
      </c>
      <c r="F22" s="14">
        <v>1</v>
      </c>
      <c r="G22" s="7"/>
      <c r="H22" s="41"/>
      <c r="I22" s="8">
        <v>8269.81</v>
      </c>
      <c r="J22" s="8">
        <f>M22+N22</f>
        <v>7709.85</v>
      </c>
      <c r="K22" s="8">
        <f t="shared" ref="K22:K29" si="1">J22-I22</f>
        <v>-559.95999999999913</v>
      </c>
      <c r="L22" s="14" t="s">
        <v>73</v>
      </c>
      <c r="M22" s="8">
        <v>7709.85</v>
      </c>
      <c r="N22" s="8">
        <v>0</v>
      </c>
      <c r="O22" s="8">
        <v>0</v>
      </c>
      <c r="P22" s="8">
        <v>0</v>
      </c>
      <c r="Q22" s="7"/>
      <c r="R22" s="7"/>
      <c r="S22" s="14"/>
      <c r="T22" s="14"/>
      <c r="U22" s="14"/>
      <c r="V22" s="14"/>
      <c r="W22" s="14"/>
      <c r="X22" s="14"/>
      <c r="Y22" s="7"/>
      <c r="Z22" s="2"/>
    </row>
    <row r="23" spans="1:26" ht="15.75" x14ac:dyDescent="0.25">
      <c r="A23" s="15" t="s">
        <v>45</v>
      </c>
      <c r="B23" s="42"/>
      <c r="C23" s="7" t="s">
        <v>60</v>
      </c>
      <c r="D23" s="15" t="s">
        <v>44</v>
      </c>
      <c r="E23" s="15">
        <f>E24+E25+E26+E27+E28+E29</f>
        <v>1088</v>
      </c>
      <c r="F23" s="15">
        <f>F24+F25+F26+F27+F28+F29</f>
        <v>1088</v>
      </c>
      <c r="G23" s="7"/>
      <c r="H23" s="41"/>
      <c r="I23" s="8">
        <f>I24+I25+I26+I27+I28+I29</f>
        <v>11020.77</v>
      </c>
      <c r="J23" s="8">
        <f>J24+J25+J26+J27+J28+J29</f>
        <v>11020.77</v>
      </c>
      <c r="K23" s="8">
        <f t="shared" si="1"/>
        <v>0</v>
      </c>
      <c r="L23" s="15"/>
      <c r="M23" s="8">
        <f>M24+M25+M26+M27+M28+M29</f>
        <v>11020.77</v>
      </c>
      <c r="N23" s="8">
        <f>N24+N25+N26+N27+N28+N29</f>
        <v>0</v>
      </c>
      <c r="O23" s="8">
        <f>O24+O25+O26+O27+O28+O29</f>
        <v>0</v>
      </c>
      <c r="P23" s="8">
        <f>P24+P25+P26+P27+P28+P29</f>
        <v>0</v>
      </c>
      <c r="Q23" s="7"/>
      <c r="R23" s="7"/>
      <c r="S23" s="15"/>
      <c r="T23" s="15"/>
      <c r="U23" s="15"/>
      <c r="V23" s="15"/>
      <c r="W23" s="15"/>
      <c r="X23" s="15"/>
      <c r="Y23" s="7"/>
      <c r="Z23" s="2"/>
    </row>
    <row r="24" spans="1:26" ht="33.75" x14ac:dyDescent="0.25">
      <c r="A24" s="16" t="s">
        <v>61</v>
      </c>
      <c r="B24" s="42"/>
      <c r="C24" s="17" t="s">
        <v>62</v>
      </c>
      <c r="D24" s="16" t="s">
        <v>44</v>
      </c>
      <c r="E24" s="16">
        <v>1</v>
      </c>
      <c r="F24" s="16">
        <v>1</v>
      </c>
      <c r="G24" s="17"/>
      <c r="H24" s="41"/>
      <c r="I24" s="18">
        <v>4457</v>
      </c>
      <c r="J24" s="18">
        <f t="shared" ref="J24:J29" si="2">M24+N24</f>
        <v>4457</v>
      </c>
      <c r="K24" s="18">
        <f t="shared" si="1"/>
        <v>0</v>
      </c>
      <c r="L24" s="16"/>
      <c r="M24" s="18">
        <v>4457</v>
      </c>
      <c r="N24" s="18">
        <v>0</v>
      </c>
      <c r="O24" s="18">
        <v>0</v>
      </c>
      <c r="P24" s="18">
        <v>0</v>
      </c>
      <c r="Q24" s="17"/>
      <c r="R24" s="17"/>
      <c r="S24" s="16"/>
      <c r="T24" s="16"/>
      <c r="U24" s="16"/>
      <c r="V24" s="16"/>
      <c r="W24" s="16"/>
      <c r="X24" s="16"/>
      <c r="Y24" s="17"/>
      <c r="Z24" s="2"/>
    </row>
    <row r="25" spans="1:26" ht="33.75" x14ac:dyDescent="0.25">
      <c r="A25" s="16" t="s">
        <v>63</v>
      </c>
      <c r="B25" s="42"/>
      <c r="C25" s="17" t="s">
        <v>64</v>
      </c>
      <c r="D25" s="16" t="s">
        <v>44</v>
      </c>
      <c r="E25" s="16">
        <v>2</v>
      </c>
      <c r="F25" s="16">
        <v>2</v>
      </c>
      <c r="G25" s="17"/>
      <c r="H25" s="41"/>
      <c r="I25" s="18">
        <v>464.04</v>
      </c>
      <c r="J25" s="18">
        <f t="shared" si="2"/>
        <v>464.04</v>
      </c>
      <c r="K25" s="18">
        <f t="shared" si="1"/>
        <v>0</v>
      </c>
      <c r="L25" s="16"/>
      <c r="M25" s="18">
        <v>464.04</v>
      </c>
      <c r="N25" s="18">
        <v>0</v>
      </c>
      <c r="O25" s="18">
        <v>0</v>
      </c>
      <c r="P25" s="18">
        <v>0</v>
      </c>
      <c r="Q25" s="17"/>
      <c r="R25" s="17"/>
      <c r="S25" s="16"/>
      <c r="T25" s="16"/>
      <c r="U25" s="16"/>
      <c r="V25" s="16"/>
      <c r="W25" s="16"/>
      <c r="X25" s="16"/>
      <c r="Y25" s="17"/>
      <c r="Z25" s="2"/>
    </row>
    <row r="26" spans="1:26" ht="22.5" x14ac:dyDescent="0.25">
      <c r="A26" s="16" t="s">
        <v>65</v>
      </c>
      <c r="B26" s="42"/>
      <c r="C26" s="17" t="s">
        <v>66</v>
      </c>
      <c r="D26" s="16" t="s">
        <v>44</v>
      </c>
      <c r="E26" s="16">
        <v>4</v>
      </c>
      <c r="F26" s="16">
        <v>4</v>
      </c>
      <c r="G26" s="17"/>
      <c r="H26" s="41"/>
      <c r="I26" s="18">
        <v>140.09</v>
      </c>
      <c r="J26" s="18">
        <f t="shared" si="2"/>
        <v>140.09</v>
      </c>
      <c r="K26" s="18">
        <f t="shared" si="1"/>
        <v>0</v>
      </c>
      <c r="L26" s="16"/>
      <c r="M26" s="18">
        <v>140.09</v>
      </c>
      <c r="N26" s="18">
        <v>0</v>
      </c>
      <c r="O26" s="18">
        <v>0</v>
      </c>
      <c r="P26" s="18">
        <v>0</v>
      </c>
      <c r="Q26" s="17"/>
      <c r="R26" s="17"/>
      <c r="S26" s="16"/>
      <c r="T26" s="16"/>
      <c r="U26" s="16"/>
      <c r="V26" s="16"/>
      <c r="W26" s="16"/>
      <c r="X26" s="16"/>
      <c r="Y26" s="17"/>
      <c r="Z26" s="2"/>
    </row>
    <row r="27" spans="1:26" ht="22.5" x14ac:dyDescent="0.25">
      <c r="A27" s="16" t="s">
        <v>67</v>
      </c>
      <c r="B27" s="42"/>
      <c r="C27" s="17" t="s">
        <v>68</v>
      </c>
      <c r="D27" s="16" t="s">
        <v>44</v>
      </c>
      <c r="E27" s="16">
        <v>6</v>
      </c>
      <c r="F27" s="16">
        <v>6</v>
      </c>
      <c r="G27" s="17"/>
      <c r="H27" s="41"/>
      <c r="I27" s="18">
        <v>171.6</v>
      </c>
      <c r="J27" s="18">
        <f t="shared" si="2"/>
        <v>171.6</v>
      </c>
      <c r="K27" s="18">
        <f t="shared" si="1"/>
        <v>0</v>
      </c>
      <c r="L27" s="16"/>
      <c r="M27" s="18">
        <v>171.6</v>
      </c>
      <c r="N27" s="18">
        <v>0</v>
      </c>
      <c r="O27" s="18">
        <v>0</v>
      </c>
      <c r="P27" s="18">
        <v>0</v>
      </c>
      <c r="Q27" s="17"/>
      <c r="R27" s="17"/>
      <c r="S27" s="16"/>
      <c r="T27" s="16"/>
      <c r="U27" s="16"/>
      <c r="V27" s="16"/>
      <c r="W27" s="16"/>
      <c r="X27" s="16"/>
      <c r="Y27" s="17"/>
      <c r="Z27" s="2"/>
    </row>
    <row r="28" spans="1:26" ht="22.5" x14ac:dyDescent="0.25">
      <c r="A28" s="16" t="s">
        <v>69</v>
      </c>
      <c r="B28" s="42"/>
      <c r="C28" s="17" t="s">
        <v>70</v>
      </c>
      <c r="D28" s="16" t="s">
        <v>44</v>
      </c>
      <c r="E28" s="16">
        <v>110</v>
      </c>
      <c r="F28" s="16">
        <v>110</v>
      </c>
      <c r="G28" s="17"/>
      <c r="H28" s="41"/>
      <c r="I28" s="18">
        <v>1416.68</v>
      </c>
      <c r="J28" s="18">
        <f t="shared" si="2"/>
        <v>1416.68</v>
      </c>
      <c r="K28" s="18">
        <f t="shared" si="1"/>
        <v>0</v>
      </c>
      <c r="L28" s="16"/>
      <c r="M28" s="18">
        <v>1416.68</v>
      </c>
      <c r="N28" s="18">
        <v>0</v>
      </c>
      <c r="O28" s="18">
        <v>0</v>
      </c>
      <c r="P28" s="18">
        <v>0</v>
      </c>
      <c r="Q28" s="17"/>
      <c r="R28" s="17"/>
      <c r="S28" s="16"/>
      <c r="T28" s="16"/>
      <c r="U28" s="16"/>
      <c r="V28" s="16"/>
      <c r="W28" s="16"/>
      <c r="X28" s="16"/>
      <c r="Y28" s="17"/>
      <c r="Z28" s="2"/>
    </row>
    <row r="29" spans="1:26" ht="33.75" x14ac:dyDescent="0.25">
      <c r="A29" s="16" t="s">
        <v>71</v>
      </c>
      <c r="B29" s="42"/>
      <c r="C29" s="17" t="s">
        <v>72</v>
      </c>
      <c r="D29" s="16" t="s">
        <v>44</v>
      </c>
      <c r="E29" s="16">
        <v>965</v>
      </c>
      <c r="F29" s="16">
        <v>965</v>
      </c>
      <c r="G29" s="17"/>
      <c r="H29" s="41"/>
      <c r="I29" s="18">
        <v>4371.3599999999997</v>
      </c>
      <c r="J29" s="18">
        <f t="shared" si="2"/>
        <v>4371.3599999999997</v>
      </c>
      <c r="K29" s="18">
        <f t="shared" si="1"/>
        <v>0</v>
      </c>
      <c r="L29" s="16"/>
      <c r="M29" s="18">
        <v>4371.3599999999997</v>
      </c>
      <c r="N29" s="18">
        <v>0</v>
      </c>
      <c r="O29" s="18">
        <v>0</v>
      </c>
      <c r="P29" s="18">
        <v>0</v>
      </c>
      <c r="Q29" s="17"/>
      <c r="R29" s="17"/>
      <c r="S29" s="16"/>
      <c r="T29" s="16"/>
      <c r="U29" s="16"/>
      <c r="V29" s="16"/>
      <c r="W29" s="16"/>
      <c r="X29" s="16"/>
      <c r="Y29" s="17"/>
      <c r="Z29" s="2"/>
    </row>
    <row r="30" spans="1:26" s="23" customFormat="1" ht="15.75" x14ac:dyDescent="0.25">
      <c r="A30" s="19"/>
      <c r="B30" s="43" t="s">
        <v>52</v>
      </c>
      <c r="C30" s="43"/>
      <c r="D30" s="43"/>
      <c r="E30" s="43"/>
      <c r="F30" s="43"/>
      <c r="G30" s="43"/>
      <c r="H30" s="41"/>
      <c r="I30" s="20">
        <f>I31+I32+I33+I34+I35+I36</f>
        <v>33738.43</v>
      </c>
      <c r="J30" s="20">
        <f>J31+J32+J33+J34+J35+J36</f>
        <v>34129.599999999999</v>
      </c>
      <c r="K30" s="20">
        <f>J30-I30</f>
        <v>391.16999999999825</v>
      </c>
      <c r="L30" s="20"/>
      <c r="M30" s="20">
        <f>M31+M32+M33+M34+M35+M36</f>
        <v>23994.37</v>
      </c>
      <c r="N30" s="20">
        <f>N31+N32+N33+N34+N35+N36</f>
        <v>10135.23</v>
      </c>
      <c r="O30" s="20">
        <f>O31+O32+O33+O34+O35+O36</f>
        <v>0</v>
      </c>
      <c r="P30" s="20">
        <f>P31+P32+P33+P34+P35+P36</f>
        <v>0</v>
      </c>
      <c r="Q30" s="20"/>
      <c r="R30" s="20"/>
      <c r="S30" s="20">
        <f t="shared" ref="S30:T30" si="3">S31+S41</f>
        <v>15.3</v>
      </c>
      <c r="T30" s="20">
        <f t="shared" si="3"/>
        <v>15</v>
      </c>
      <c r="U30" s="20">
        <f>U31+U41</f>
        <v>0</v>
      </c>
      <c r="V30" s="20">
        <f t="shared" ref="V30:X30" si="4">V31+V41</f>
        <v>0</v>
      </c>
      <c r="W30" s="21">
        <f t="shared" si="4"/>
        <v>0</v>
      </c>
      <c r="X30" s="21">
        <f t="shared" si="4"/>
        <v>0</v>
      </c>
      <c r="Y30" s="20"/>
      <c r="Z30" s="22"/>
    </row>
    <row r="31" spans="1:26" ht="45" x14ac:dyDescent="0.25">
      <c r="A31" s="14" t="s">
        <v>39</v>
      </c>
      <c r="B31" s="42" t="s">
        <v>49</v>
      </c>
      <c r="C31" s="7" t="s">
        <v>48</v>
      </c>
      <c r="D31" s="14" t="s">
        <v>41</v>
      </c>
      <c r="E31" s="14">
        <v>690.5</v>
      </c>
      <c r="F31" s="14">
        <v>690.5</v>
      </c>
      <c r="G31" s="7"/>
      <c r="H31" s="41"/>
      <c r="I31" s="8">
        <v>3268.95</v>
      </c>
      <c r="J31" s="8">
        <f>M31+N31</f>
        <v>2533.19</v>
      </c>
      <c r="K31" s="8">
        <f t="shared" ref="K31:K41" si="5">J31-I31</f>
        <v>-735.75999999999976</v>
      </c>
      <c r="L31" s="15" t="s">
        <v>73</v>
      </c>
      <c r="M31" s="8">
        <v>2533.19</v>
      </c>
      <c r="N31" s="8">
        <v>0</v>
      </c>
      <c r="O31" s="8">
        <v>0</v>
      </c>
      <c r="P31" s="8">
        <v>0</v>
      </c>
      <c r="Q31" s="7"/>
      <c r="R31" s="7"/>
      <c r="S31" s="14">
        <v>15.3</v>
      </c>
      <c r="T31" s="28">
        <v>15</v>
      </c>
      <c r="U31" s="14"/>
      <c r="V31" s="14"/>
      <c r="W31" s="14">
        <v>0</v>
      </c>
      <c r="X31" s="14">
        <v>0</v>
      </c>
      <c r="Y31" s="7"/>
      <c r="Z31" s="2"/>
    </row>
    <row r="32" spans="1:26" ht="22.5" x14ac:dyDescent="0.25">
      <c r="A32" s="15" t="s">
        <v>42</v>
      </c>
      <c r="B32" s="42"/>
      <c r="C32" s="7" t="s">
        <v>74</v>
      </c>
      <c r="D32" s="15" t="s">
        <v>75</v>
      </c>
      <c r="E32" s="15">
        <v>1</v>
      </c>
      <c r="F32" s="15">
        <v>1</v>
      </c>
      <c r="G32" s="7"/>
      <c r="H32" s="41"/>
      <c r="I32" s="8">
        <v>1500.17</v>
      </c>
      <c r="J32" s="8">
        <f t="shared" ref="J32:J41" si="6">M32+N32</f>
        <v>1500.17</v>
      </c>
      <c r="K32" s="8">
        <f t="shared" si="5"/>
        <v>0</v>
      </c>
      <c r="L32" s="15"/>
      <c r="M32" s="8">
        <v>1500.17</v>
      </c>
      <c r="N32" s="8">
        <v>0</v>
      </c>
      <c r="O32" s="8">
        <v>0</v>
      </c>
      <c r="P32" s="8">
        <v>0</v>
      </c>
      <c r="Q32" s="7"/>
      <c r="R32" s="7"/>
      <c r="S32" s="15"/>
      <c r="T32" s="15"/>
      <c r="U32" s="15"/>
      <c r="V32" s="15"/>
      <c r="W32" s="15"/>
      <c r="X32" s="15"/>
      <c r="Y32" s="7"/>
      <c r="Z32" s="2"/>
    </row>
    <row r="33" spans="1:26" ht="22.5" x14ac:dyDescent="0.25">
      <c r="A33" s="15" t="s">
        <v>45</v>
      </c>
      <c r="B33" s="42"/>
      <c r="C33" s="7" t="s">
        <v>76</v>
      </c>
      <c r="D33" s="15" t="s">
        <v>59</v>
      </c>
      <c r="E33" s="15">
        <v>1</v>
      </c>
      <c r="F33" s="15">
        <v>1</v>
      </c>
      <c r="G33" s="7"/>
      <c r="H33" s="41"/>
      <c r="I33" s="8">
        <v>9132.2900000000009</v>
      </c>
      <c r="J33" s="8">
        <f t="shared" si="6"/>
        <v>9132.2900000000009</v>
      </c>
      <c r="K33" s="8">
        <f t="shared" si="5"/>
        <v>0</v>
      </c>
      <c r="L33" s="15"/>
      <c r="M33" s="8">
        <v>9132.2900000000009</v>
      </c>
      <c r="N33" s="8">
        <v>0</v>
      </c>
      <c r="O33" s="8">
        <v>0</v>
      </c>
      <c r="P33" s="8">
        <v>0</v>
      </c>
      <c r="Q33" s="7"/>
      <c r="R33" s="7"/>
      <c r="S33" s="15"/>
      <c r="T33" s="15"/>
      <c r="U33" s="15"/>
      <c r="V33" s="15"/>
      <c r="W33" s="15"/>
      <c r="X33" s="15"/>
      <c r="Y33" s="7"/>
      <c r="Z33" s="2"/>
    </row>
    <row r="34" spans="1:26" ht="45" x14ac:dyDescent="0.25">
      <c r="A34" s="15" t="s">
        <v>46</v>
      </c>
      <c r="B34" s="42"/>
      <c r="C34" s="7" t="s">
        <v>77</v>
      </c>
      <c r="D34" s="15" t="s">
        <v>59</v>
      </c>
      <c r="E34" s="15">
        <v>1</v>
      </c>
      <c r="F34" s="15">
        <v>1</v>
      </c>
      <c r="G34" s="7"/>
      <c r="H34" s="41"/>
      <c r="I34" s="8">
        <v>4569.92</v>
      </c>
      <c r="J34" s="8">
        <f t="shared" si="6"/>
        <v>4569.92</v>
      </c>
      <c r="K34" s="8">
        <f t="shared" si="5"/>
        <v>0</v>
      </c>
      <c r="L34" s="15"/>
      <c r="M34" s="8">
        <v>4569.92</v>
      </c>
      <c r="N34" s="8">
        <v>0</v>
      </c>
      <c r="O34" s="8">
        <v>0</v>
      </c>
      <c r="P34" s="8">
        <v>0</v>
      </c>
      <c r="Q34" s="7"/>
      <c r="R34" s="7"/>
      <c r="S34" s="15"/>
      <c r="T34" s="15"/>
      <c r="U34" s="15"/>
      <c r="V34" s="15"/>
      <c r="W34" s="15"/>
      <c r="X34" s="15"/>
      <c r="Y34" s="7"/>
      <c r="Z34" s="2"/>
    </row>
    <row r="35" spans="1:26" ht="33.75" x14ac:dyDescent="0.25">
      <c r="A35" s="15" t="s">
        <v>47</v>
      </c>
      <c r="B35" s="42"/>
      <c r="C35" s="7" t="s">
        <v>78</v>
      </c>
      <c r="D35" s="15" t="s">
        <v>44</v>
      </c>
      <c r="E35" s="15">
        <v>2</v>
      </c>
      <c r="F35" s="15">
        <v>2</v>
      </c>
      <c r="G35" s="7"/>
      <c r="H35" s="41"/>
      <c r="I35" s="8">
        <v>8600.02</v>
      </c>
      <c r="J35" s="8">
        <f t="shared" si="6"/>
        <v>8600.02</v>
      </c>
      <c r="K35" s="8">
        <f t="shared" si="5"/>
        <v>0</v>
      </c>
      <c r="L35" s="15"/>
      <c r="M35" s="8">
        <v>0</v>
      </c>
      <c r="N35" s="8">
        <v>8600.02</v>
      </c>
      <c r="O35" s="8">
        <v>0</v>
      </c>
      <c r="P35" s="8">
        <v>0</v>
      </c>
      <c r="Q35" s="7"/>
      <c r="R35" s="7"/>
      <c r="S35" s="15"/>
      <c r="T35" s="15"/>
      <c r="U35" s="15"/>
      <c r="V35" s="15"/>
      <c r="W35" s="15"/>
      <c r="X35" s="15"/>
      <c r="Y35" s="7"/>
      <c r="Z35" s="2"/>
    </row>
    <row r="36" spans="1:26" ht="15.75" x14ac:dyDescent="0.25">
      <c r="A36" s="15">
        <v>6</v>
      </c>
      <c r="B36" s="42"/>
      <c r="C36" s="7" t="s">
        <v>60</v>
      </c>
      <c r="D36" s="15" t="s">
        <v>44</v>
      </c>
      <c r="E36" s="15">
        <f>E37+E38+E39+E40+E41</f>
        <v>626</v>
      </c>
      <c r="F36" s="15">
        <f>F37+F38+F39+F40+F41</f>
        <v>641</v>
      </c>
      <c r="G36" s="7"/>
      <c r="H36" s="41"/>
      <c r="I36" s="8">
        <f>I37+I38+I39+I40+I41</f>
        <v>6667.08</v>
      </c>
      <c r="J36" s="8">
        <f t="shared" si="6"/>
        <v>7794.0099999999993</v>
      </c>
      <c r="K36" s="8">
        <f t="shared" si="5"/>
        <v>1126.9299999999994</v>
      </c>
      <c r="L36" s="15"/>
      <c r="M36" s="8">
        <f>M37+M38+M39+M40+M41</f>
        <v>6258.7999999999993</v>
      </c>
      <c r="N36" s="8">
        <f>N37+N38+N39+N40+N41</f>
        <v>1535.21</v>
      </c>
      <c r="O36" s="8">
        <f>O37+O38+O39+O40+O41</f>
        <v>0</v>
      </c>
      <c r="P36" s="8">
        <f>P37+P38+P39+P40+P41</f>
        <v>0</v>
      </c>
      <c r="Q36" s="7"/>
      <c r="R36" s="7"/>
      <c r="S36" s="15"/>
      <c r="T36" s="15"/>
      <c r="U36" s="15"/>
      <c r="V36" s="15"/>
      <c r="W36" s="15"/>
      <c r="X36" s="15"/>
      <c r="Y36" s="7"/>
      <c r="Z36" s="2"/>
    </row>
    <row r="37" spans="1:26" ht="33.75" x14ac:dyDescent="0.25">
      <c r="A37" s="16" t="s">
        <v>79</v>
      </c>
      <c r="B37" s="42"/>
      <c r="C37" s="17" t="s">
        <v>80</v>
      </c>
      <c r="D37" s="16" t="s">
        <v>44</v>
      </c>
      <c r="E37" s="16">
        <v>10</v>
      </c>
      <c r="F37" s="16">
        <v>10</v>
      </c>
      <c r="G37" s="17"/>
      <c r="H37" s="41"/>
      <c r="I37" s="18">
        <v>414.96</v>
      </c>
      <c r="J37" s="8">
        <f t="shared" si="6"/>
        <v>414.96</v>
      </c>
      <c r="K37" s="18">
        <f t="shared" si="5"/>
        <v>0</v>
      </c>
      <c r="L37" s="16"/>
      <c r="M37" s="18">
        <v>414.96</v>
      </c>
      <c r="N37" s="18">
        <v>0</v>
      </c>
      <c r="O37" s="18">
        <v>0</v>
      </c>
      <c r="P37" s="18">
        <v>0</v>
      </c>
      <c r="Q37" s="17"/>
      <c r="R37" s="17"/>
      <c r="S37" s="16"/>
      <c r="T37" s="16"/>
      <c r="U37" s="16"/>
      <c r="V37" s="16"/>
      <c r="W37" s="16"/>
      <c r="X37" s="16"/>
      <c r="Y37" s="17"/>
      <c r="Z37" s="2"/>
    </row>
    <row r="38" spans="1:26" ht="45" x14ac:dyDescent="0.25">
      <c r="A38" s="16" t="s">
        <v>81</v>
      </c>
      <c r="B38" s="42"/>
      <c r="C38" s="17" t="s">
        <v>82</v>
      </c>
      <c r="D38" s="16" t="s">
        <v>44</v>
      </c>
      <c r="E38" s="16">
        <v>4</v>
      </c>
      <c r="F38" s="16">
        <v>4</v>
      </c>
      <c r="G38" s="17"/>
      <c r="H38" s="41"/>
      <c r="I38" s="18">
        <v>386.1</v>
      </c>
      <c r="J38" s="8">
        <f t="shared" si="6"/>
        <v>386.1</v>
      </c>
      <c r="K38" s="18">
        <f t="shared" si="5"/>
        <v>0</v>
      </c>
      <c r="L38" s="16"/>
      <c r="M38" s="18">
        <v>386.1</v>
      </c>
      <c r="N38" s="18">
        <v>0</v>
      </c>
      <c r="O38" s="18">
        <v>0</v>
      </c>
      <c r="P38" s="18">
        <v>0</v>
      </c>
      <c r="Q38" s="17"/>
      <c r="R38" s="17"/>
      <c r="S38" s="16"/>
      <c r="T38" s="16"/>
      <c r="U38" s="16"/>
      <c r="V38" s="16"/>
      <c r="W38" s="16"/>
      <c r="X38" s="16"/>
      <c r="Y38" s="17"/>
      <c r="Z38" s="2"/>
    </row>
    <row r="39" spans="1:26" ht="45" x14ac:dyDescent="0.25">
      <c r="A39" s="16" t="s">
        <v>83</v>
      </c>
      <c r="B39" s="42"/>
      <c r="C39" s="17" t="s">
        <v>84</v>
      </c>
      <c r="D39" s="16" t="s">
        <v>44</v>
      </c>
      <c r="E39" s="16">
        <v>1</v>
      </c>
      <c r="F39" s="16">
        <v>1</v>
      </c>
      <c r="G39" s="17"/>
      <c r="H39" s="41"/>
      <c r="I39" s="18">
        <v>290</v>
      </c>
      <c r="J39" s="8">
        <f t="shared" si="6"/>
        <v>290</v>
      </c>
      <c r="K39" s="18">
        <f t="shared" si="5"/>
        <v>0</v>
      </c>
      <c r="L39" s="16"/>
      <c r="M39" s="18">
        <v>290</v>
      </c>
      <c r="N39" s="18">
        <v>0</v>
      </c>
      <c r="O39" s="18">
        <v>0</v>
      </c>
      <c r="P39" s="18">
        <v>0</v>
      </c>
      <c r="Q39" s="17"/>
      <c r="R39" s="17"/>
      <c r="S39" s="16"/>
      <c r="T39" s="16"/>
      <c r="U39" s="16"/>
      <c r="V39" s="16"/>
      <c r="W39" s="16"/>
      <c r="X39" s="16"/>
      <c r="Y39" s="17"/>
      <c r="Z39" s="2"/>
    </row>
    <row r="40" spans="1:26" ht="22.5" x14ac:dyDescent="0.25">
      <c r="A40" s="16" t="s">
        <v>85</v>
      </c>
      <c r="B40" s="42"/>
      <c r="C40" s="17" t="s">
        <v>70</v>
      </c>
      <c r="D40" s="16" t="s">
        <v>44</v>
      </c>
      <c r="E40" s="16">
        <v>280</v>
      </c>
      <c r="F40" s="16">
        <v>295</v>
      </c>
      <c r="G40" s="17"/>
      <c r="H40" s="41"/>
      <c r="I40" s="18">
        <v>2214.61</v>
      </c>
      <c r="J40" s="8">
        <f t="shared" si="6"/>
        <v>3333.8599999999997</v>
      </c>
      <c r="K40" s="18">
        <f t="shared" si="5"/>
        <v>1119.2499999999995</v>
      </c>
      <c r="L40" s="16"/>
      <c r="M40" s="18">
        <v>2950.37</v>
      </c>
      <c r="N40" s="18">
        <v>383.49</v>
      </c>
      <c r="O40" s="18"/>
      <c r="P40" s="18"/>
      <c r="Q40" s="17"/>
      <c r="R40" s="17"/>
      <c r="S40" s="16"/>
      <c r="T40" s="16"/>
      <c r="U40" s="16"/>
      <c r="V40" s="16"/>
      <c r="W40" s="16"/>
      <c r="X40" s="16"/>
      <c r="Y40" s="17"/>
      <c r="Z40" s="2"/>
    </row>
    <row r="41" spans="1:26" ht="45" x14ac:dyDescent="0.25">
      <c r="A41" s="16" t="s">
        <v>86</v>
      </c>
      <c r="B41" s="42"/>
      <c r="C41" s="17" t="s">
        <v>43</v>
      </c>
      <c r="D41" s="16" t="s">
        <v>44</v>
      </c>
      <c r="E41" s="16">
        <v>331</v>
      </c>
      <c r="F41" s="16">
        <v>331</v>
      </c>
      <c r="G41" s="17"/>
      <c r="H41" s="41"/>
      <c r="I41" s="18">
        <v>3361.41</v>
      </c>
      <c r="J41" s="8">
        <f t="shared" si="6"/>
        <v>3369.09</v>
      </c>
      <c r="K41" s="18">
        <f t="shared" si="5"/>
        <v>7.680000000000291</v>
      </c>
      <c r="L41" s="16"/>
      <c r="M41" s="18">
        <v>2217.37</v>
      </c>
      <c r="N41" s="18">
        <v>1151.72</v>
      </c>
      <c r="O41" s="18">
        <v>0</v>
      </c>
      <c r="P41" s="18">
        <v>0</v>
      </c>
      <c r="Q41" s="17"/>
      <c r="R41" s="17"/>
      <c r="S41" s="16"/>
      <c r="T41" s="16"/>
      <c r="U41" s="16"/>
      <c r="V41" s="16"/>
      <c r="W41" s="16"/>
      <c r="X41" s="16"/>
      <c r="Y41" s="17"/>
      <c r="Z41" s="2"/>
    </row>
    <row r="42" spans="1:26" s="23" customFormat="1" ht="15.75" x14ac:dyDescent="0.25">
      <c r="A42" s="19"/>
      <c r="B42" s="43" t="s">
        <v>53</v>
      </c>
      <c r="C42" s="43"/>
      <c r="D42" s="43"/>
      <c r="E42" s="43"/>
      <c r="F42" s="43"/>
      <c r="G42" s="43"/>
      <c r="H42" s="41"/>
      <c r="I42" s="20">
        <f>I20+I30</f>
        <v>102289.1</v>
      </c>
      <c r="J42" s="20">
        <f>J20+J30</f>
        <v>102844.5</v>
      </c>
      <c r="K42" s="20">
        <f>K20+K30</f>
        <v>555.39999999999418</v>
      </c>
      <c r="L42" s="20"/>
      <c r="M42" s="20">
        <f>M20+M30</f>
        <v>55709.03</v>
      </c>
      <c r="N42" s="20">
        <f>N20+N30</f>
        <v>47135.47</v>
      </c>
      <c r="O42" s="20">
        <f>O20+O30</f>
        <v>0</v>
      </c>
      <c r="P42" s="20">
        <f>P20+P30</f>
        <v>0</v>
      </c>
      <c r="Q42" s="26"/>
      <c r="R42" s="26"/>
      <c r="S42" s="19"/>
      <c r="T42" s="19"/>
      <c r="U42" s="19"/>
      <c r="V42" s="19"/>
      <c r="W42" s="19"/>
      <c r="X42" s="19"/>
      <c r="Y42" s="26"/>
      <c r="Z42" s="22"/>
    </row>
    <row r="43" spans="1:26" ht="24.75" customHeight="1" x14ac:dyDescent="0.25">
      <c r="A43" s="44"/>
      <c r="B43" s="46" t="s">
        <v>29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  <c r="Z43" s="49"/>
    </row>
    <row r="44" spans="1:26" ht="33.75" customHeight="1" x14ac:dyDescent="0.25">
      <c r="A44" s="44"/>
      <c r="B44" s="50" t="s">
        <v>30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2"/>
      <c r="Z44" s="49"/>
    </row>
    <row r="45" spans="1:26" ht="32.25" customHeight="1" thickBot="1" x14ac:dyDescent="0.3">
      <c r="A45" s="45"/>
      <c r="B45" s="53" t="s">
        <v>31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5"/>
      <c r="Z45" s="49"/>
    </row>
    <row r="47" spans="1:26" ht="15.75" x14ac:dyDescent="0.25">
      <c r="C47" s="10" t="s">
        <v>50</v>
      </c>
      <c r="D47" s="10"/>
      <c r="E47" s="10"/>
      <c r="F47" s="10"/>
      <c r="G47" s="10"/>
      <c r="H47" s="10"/>
      <c r="I47" s="10"/>
      <c r="J47" s="10"/>
      <c r="K47" s="10"/>
    </row>
    <row r="48" spans="1:26" ht="15.75" x14ac:dyDescent="0.25">
      <c r="C48" s="10"/>
      <c r="D48" s="10"/>
      <c r="E48" s="10"/>
      <c r="F48" s="10"/>
      <c r="G48" s="10"/>
      <c r="H48" s="10"/>
      <c r="I48" s="10"/>
      <c r="J48" s="10"/>
      <c r="K48" s="10"/>
    </row>
  </sheetData>
  <mergeCells count="36">
    <mergeCell ref="A43:A45"/>
    <mergeCell ref="B43:Y43"/>
    <mergeCell ref="Z43:Z45"/>
    <mergeCell ref="B44:Y44"/>
    <mergeCell ref="B45:Y45"/>
    <mergeCell ref="B20:G20"/>
    <mergeCell ref="H20:H42"/>
    <mergeCell ref="B21:B29"/>
    <mergeCell ref="B30:G30"/>
    <mergeCell ref="B31:B41"/>
    <mergeCell ref="B42:G42"/>
    <mergeCell ref="Y15:Y18"/>
    <mergeCell ref="B16:B18"/>
    <mergeCell ref="C16:C18"/>
    <mergeCell ref="D16:D18"/>
    <mergeCell ref="E16:F17"/>
    <mergeCell ref="G16:G18"/>
    <mergeCell ref="I16:I18"/>
    <mergeCell ref="J16:J18"/>
    <mergeCell ref="K16:K18"/>
    <mergeCell ref="L16:L18"/>
    <mergeCell ref="Q15:X15"/>
    <mergeCell ref="Q16:R17"/>
    <mergeCell ref="S16:T17"/>
    <mergeCell ref="U16:V17"/>
    <mergeCell ref="W16:X17"/>
    <mergeCell ref="M17:M18"/>
    <mergeCell ref="A15:A18"/>
    <mergeCell ref="B15:G15"/>
    <mergeCell ref="H15:H18"/>
    <mergeCell ref="I15:L15"/>
    <mergeCell ref="M15:P15"/>
    <mergeCell ref="M16:N16"/>
    <mergeCell ref="O16:O18"/>
    <mergeCell ref="P16:P18"/>
    <mergeCell ref="N17:N18"/>
  </mergeCells>
  <hyperlinks>
    <hyperlink ref="B44" r:id="rId1" display="http://online.zakon.kz/Document/?link_id=1001579239"/>
    <hyperlink ref="T2" location="sub0" display="sub0"/>
  </hyperlinks>
  <pageMargins left="0.11811023622047245" right="0.11811023622047245" top="0.74803149606299213" bottom="0.74803149606299213" header="0.31496062992125984" footer="0.31496062992125984"/>
  <pageSetup paperSize="9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2016 г. годовая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REM_13</dc:creator>
  <cp:lastModifiedBy>Dedkova</cp:lastModifiedBy>
  <cp:lastPrinted>2017-04-11T08:59:12Z</cp:lastPrinted>
  <dcterms:created xsi:type="dcterms:W3CDTF">2015-04-22T05:28:06Z</dcterms:created>
  <dcterms:modified xsi:type="dcterms:W3CDTF">2017-06-26T11:29:47Z</dcterms:modified>
</cp:coreProperties>
</file>